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iz\Desktop\"/>
    </mc:Choice>
  </mc:AlternateContent>
  <xr:revisionPtr revIDLastSave="0" documentId="8_{ADDC14EC-983C-4BEB-A8D6-A069CE56D0AF}" xr6:coauthVersionLast="40" xr6:coauthVersionMax="40" xr10:uidLastSave="{00000000-0000-0000-0000-000000000000}"/>
  <bookViews>
    <workbookView xWindow="-98" yWindow="-98" windowWidth="20715" windowHeight="13875" xr2:uid="{00000000-000D-0000-FFFF-FFFF00000000}"/>
  </bookViews>
  <sheets>
    <sheet name="2019 Budget Draft" sheetId="1" r:id="rId1"/>
    <sheet name="Sheet1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G57" i="1"/>
  <c r="G59" i="1" s="1"/>
  <c r="E57" i="1"/>
  <c r="D57" i="1"/>
  <c r="I46" i="1"/>
  <c r="I59" i="1" s="1"/>
  <c r="G46" i="1"/>
  <c r="E46" i="1"/>
  <c r="E59" i="1" s="1"/>
  <c r="D46" i="1"/>
  <c r="D59" i="1" s="1"/>
  <c r="I31" i="1"/>
  <c r="G31" i="1"/>
  <c r="E31" i="1"/>
  <c r="D31" i="1"/>
  <c r="I23" i="1"/>
  <c r="I34" i="1" s="1"/>
  <c r="I62" i="1" s="1"/>
  <c r="G23" i="1"/>
  <c r="G34" i="1" s="1"/>
  <c r="E23" i="1"/>
  <c r="E34" i="1" s="1"/>
  <c r="E62" i="1" s="1"/>
  <c r="D23" i="1"/>
  <c r="D34" i="1" s="1"/>
  <c r="D62" i="1" s="1"/>
  <c r="G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2" authorId="0" shapeId="0" xr:uid="{00000000-0006-0000-0000-000001000000}">
      <text>
        <r>
          <rPr>
            <sz val="12"/>
            <color rgb="FF000000"/>
            <rFont val="Calibri"/>
          </rPr>
          <t>Harriet Hill:
Yet to be finalised for 2017</t>
        </r>
      </text>
    </comment>
  </commentList>
</comments>
</file>

<file path=xl/sharedStrings.xml><?xml version="1.0" encoding="utf-8"?>
<sst xmlns="http://schemas.openxmlformats.org/spreadsheetml/2006/main" count="61" uniqueCount="59">
  <si>
    <t>CCPS P&amp;C Budget 2019</t>
  </si>
  <si>
    <t>2019 Range</t>
  </si>
  <si>
    <t>Low</t>
  </si>
  <si>
    <t>High</t>
  </si>
  <si>
    <t>Actual</t>
  </si>
  <si>
    <t>Revenue</t>
  </si>
  <si>
    <t>Band Income</t>
  </si>
  <si>
    <t>Total Band Income</t>
  </si>
  <si>
    <t>P&amp;C Fees</t>
  </si>
  <si>
    <t>Annual P&amp;C Fees</t>
  </si>
  <si>
    <t>Fundraising (Net)</t>
  </si>
  <si>
    <t>Mid Year Function</t>
  </si>
  <si>
    <t>All other fundraising: ($25,342 in 2017)</t>
  </si>
  <si>
    <t>Cards &amp; Calendar Artwork Sales</t>
  </si>
  <si>
    <t>Entertainment Books</t>
  </si>
  <si>
    <t>Fathers Day / Mothers Day Revenues</t>
  </si>
  <si>
    <t>Fun Run</t>
  </si>
  <si>
    <t>Afternoon Teas / Cake Stalls</t>
  </si>
  <si>
    <t>Moonlight Cinema</t>
  </si>
  <si>
    <t>School Disco</t>
  </si>
  <si>
    <t>Science Under the Stars BBQ</t>
  </si>
  <si>
    <t>Sushi Days</t>
  </si>
  <si>
    <t>Year Book Sales</t>
  </si>
  <si>
    <t>Total Fundraising</t>
  </si>
  <si>
    <t>Misc. Income</t>
  </si>
  <si>
    <t>AGM Fees</t>
  </si>
  <si>
    <t>Grants</t>
  </si>
  <si>
    <t>Interest Income</t>
  </si>
  <si>
    <t>Pickles Uniform Sales</t>
  </si>
  <si>
    <t>Principal Lead Sponsor Fundraising</t>
  </si>
  <si>
    <t>Other Sponsor Fundraising</t>
  </si>
  <si>
    <t>Total Misc. Income</t>
  </si>
  <si>
    <t>T O T A L    R E V E N U E S</t>
  </si>
  <si>
    <t>Expenses</t>
  </si>
  <si>
    <t>Admin</t>
  </si>
  <si>
    <t>Audit Fees</t>
  </si>
  <si>
    <t>Bank Fees</t>
  </si>
  <si>
    <t>General Expenses</t>
  </si>
  <si>
    <t>Equipment &amp; Supplies</t>
  </si>
  <si>
    <t>Misc. Write-offs</t>
  </si>
  <si>
    <t>-</t>
  </si>
  <si>
    <t>P&amp;C Insurance</t>
  </si>
  <si>
    <t>Other Software Costs</t>
  </si>
  <si>
    <t>Forum Expenses</t>
  </si>
  <si>
    <t>Xero Costs</t>
  </si>
  <si>
    <t>Total Admin</t>
  </si>
  <si>
    <t>Band Expenses</t>
  </si>
  <si>
    <t>Total Band Expenses</t>
  </si>
  <si>
    <t>CCPS Disbursements</t>
  </si>
  <si>
    <t>Teaching Support - towards 7 additional teaching days per week</t>
  </si>
  <si>
    <t>Technology Support</t>
  </si>
  <si>
    <t>High Quality Learning Support - Educational Resources</t>
  </si>
  <si>
    <t>Students' Physical and Natural Environment e.g.  Grounds, Furniture, Equipment</t>
  </si>
  <si>
    <t>Special Projects (e.g. social/emotional well-being, electronic sign board)</t>
  </si>
  <si>
    <t>Funds from Grants Received (e.g. coding 2017)</t>
  </si>
  <si>
    <t>Total Disbursements</t>
  </si>
  <si>
    <t>T O T A L    E X P E N S E S / D I S B U R S E M E N T S</t>
  </si>
  <si>
    <t>Full Year Excess / (Shortfall)</t>
  </si>
  <si>
    <t>#REF!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</si>
</sst>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0" x14ac:knownFonts="1">
    <font>
      <sz val="12"/>
      <color rgb="FF000000"/>
      <name val="Calibri"/>
    </font>
    <font>
      <b/>
      <sz val="15"/>
      <color rgb="FF44546A"/>
      <name val="Calibri"/>
    </font>
    <font>
      <sz val="12"/>
      <name val="Calibri"/>
    </font>
    <font>
      <b/>
      <sz val="20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u/>
      <sz val="16"/>
      <color rgb="FF000000"/>
      <name val="Calibri"/>
    </font>
    <font>
      <b/>
      <sz val="13"/>
      <color rgb="FF44546A"/>
      <name val="Calibri"/>
    </font>
    <font>
      <b/>
      <sz val="12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5B9BD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ACCCE9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6" fillId="0" borderId="0" xfId="0" applyFont="1"/>
    <xf numFmtId="0" fontId="7" fillId="0" borderId="5" xfId="0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164" fontId="9" fillId="2" borderId="6" xfId="0" applyNumberFormat="1" applyFont="1" applyFill="1" applyBorder="1"/>
    <xf numFmtId="164" fontId="8" fillId="0" borderId="7" xfId="0" applyNumberFormat="1" applyFont="1" applyBorder="1"/>
    <xf numFmtId="164" fontId="4" fillId="0" borderId="8" xfId="0" applyNumberFormat="1" applyFont="1" applyBorder="1"/>
    <xf numFmtId="164" fontId="4" fillId="0" borderId="0" xfId="0" applyNumberFormat="1" applyFont="1"/>
    <xf numFmtId="164" fontId="4" fillId="0" borderId="9" xfId="0" applyNumberFormat="1" applyFont="1" applyBorder="1"/>
    <xf numFmtId="164" fontId="8" fillId="0" borderId="10" xfId="0" applyNumberFormat="1" applyFont="1" applyBorder="1"/>
    <xf numFmtId="0" fontId="0" fillId="0" borderId="0" xfId="0" applyFont="1" applyAlignment="1">
      <alignment wrapText="1"/>
    </xf>
    <xf numFmtId="164" fontId="4" fillId="0" borderId="10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sqref="A1:I1"/>
    </sheetView>
  </sheetViews>
  <sheetFormatPr defaultColWidth="11.25" defaultRowHeight="15" customHeight="1" x14ac:dyDescent="0.5"/>
  <cols>
    <col min="1" max="1" width="33" customWidth="1"/>
    <col min="2" max="2" width="46.875" customWidth="1"/>
    <col min="3" max="3" width="3.5625" customWidth="1"/>
    <col min="4" max="5" width="12.75" customWidth="1"/>
    <col min="6" max="6" width="4.75" customWidth="1"/>
    <col min="7" max="7" width="12.75" customWidth="1"/>
    <col min="8" max="8" width="4.125" customWidth="1"/>
    <col min="9" max="9" width="13.75" customWidth="1"/>
    <col min="10" max="26" width="11" customWidth="1"/>
  </cols>
  <sheetData>
    <row r="1" spans="1:10" ht="25.5" x14ac:dyDescent="0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46.5" customHeight="1" x14ac:dyDescent="0.75">
      <c r="D2" s="23" t="s">
        <v>1</v>
      </c>
      <c r="E2" s="24"/>
      <c r="F2" s="2"/>
      <c r="G2" s="2">
        <v>2018</v>
      </c>
      <c r="I2" s="3">
        <v>2017</v>
      </c>
    </row>
    <row r="3" spans="1:10" ht="21" x14ac:dyDescent="0.65">
      <c r="A3" s="4"/>
      <c r="D3" s="5" t="s">
        <v>2</v>
      </c>
      <c r="E3" s="5" t="s">
        <v>3</v>
      </c>
      <c r="F3" s="6"/>
      <c r="G3" s="6" t="s">
        <v>4</v>
      </c>
      <c r="H3" s="7"/>
      <c r="I3" s="5" t="s">
        <v>4</v>
      </c>
    </row>
    <row r="4" spans="1:10" ht="15.75" x14ac:dyDescent="0.5"/>
    <row r="5" spans="1:10" ht="19.5" x14ac:dyDescent="0.6">
      <c r="A5" s="8" t="s">
        <v>5</v>
      </c>
    </row>
    <row r="6" spans="1:10" ht="21" x14ac:dyDescent="0.65">
      <c r="A6" s="9"/>
    </row>
    <row r="7" spans="1:10" ht="16.899999999999999" x14ac:dyDescent="0.5">
      <c r="A7" s="10" t="s">
        <v>6</v>
      </c>
      <c r="B7" s="11" t="s">
        <v>7</v>
      </c>
      <c r="D7" s="12">
        <v>65000</v>
      </c>
      <c r="E7" s="12">
        <v>75000</v>
      </c>
      <c r="F7" s="12"/>
      <c r="G7" s="12">
        <v>66324</v>
      </c>
      <c r="I7" s="12">
        <v>75217</v>
      </c>
    </row>
    <row r="8" spans="1:10" ht="15.75" x14ac:dyDescent="0.5"/>
    <row r="9" spans="1:10" ht="16.899999999999999" x14ac:dyDescent="0.5">
      <c r="A9" s="10" t="s">
        <v>8</v>
      </c>
      <c r="B9" s="11" t="s">
        <v>9</v>
      </c>
      <c r="D9" s="12">
        <v>100000</v>
      </c>
      <c r="E9" s="12">
        <v>105000</v>
      </c>
      <c r="F9" s="12"/>
      <c r="G9" s="12">
        <v>100885</v>
      </c>
      <c r="I9" s="12">
        <v>112582</v>
      </c>
    </row>
    <row r="10" spans="1:10" ht="15.75" x14ac:dyDescent="0.5"/>
    <row r="11" spans="1:10" ht="16.899999999999999" x14ac:dyDescent="0.5">
      <c r="A11" s="10" t="s">
        <v>10</v>
      </c>
      <c r="B11" t="s">
        <v>11</v>
      </c>
      <c r="D11" s="13">
        <v>20000</v>
      </c>
      <c r="E11" s="13">
        <v>25000</v>
      </c>
      <c r="F11" s="13"/>
      <c r="G11" s="13">
        <v>37553</v>
      </c>
      <c r="I11" s="13">
        <v>25776</v>
      </c>
    </row>
    <row r="12" spans="1:10" ht="21" x14ac:dyDescent="0.65">
      <c r="A12" s="4"/>
      <c r="B12" t="s">
        <v>12</v>
      </c>
      <c r="D12" s="13">
        <v>30000</v>
      </c>
      <c r="E12" s="13">
        <v>35000</v>
      </c>
      <c r="F12" s="13"/>
      <c r="G12" s="13"/>
      <c r="I12" s="13">
        <v>0</v>
      </c>
    </row>
    <row r="13" spans="1:10" ht="15.75" x14ac:dyDescent="0.5">
      <c r="B13" s="14" t="s">
        <v>13</v>
      </c>
      <c r="D13" s="13">
        <v>0</v>
      </c>
      <c r="E13" s="13">
        <v>0</v>
      </c>
      <c r="F13" s="13"/>
      <c r="G13" s="15">
        <v>2000</v>
      </c>
      <c r="I13" s="13">
        <v>2748</v>
      </c>
    </row>
    <row r="14" spans="1:10" ht="15.75" x14ac:dyDescent="0.5">
      <c r="B14" s="14" t="s">
        <v>14</v>
      </c>
      <c r="D14" s="13">
        <v>0</v>
      </c>
      <c r="E14" s="13">
        <v>0</v>
      </c>
      <c r="F14" s="13"/>
      <c r="G14" s="13">
        <v>1141</v>
      </c>
      <c r="I14" s="13">
        <v>1884</v>
      </c>
    </row>
    <row r="15" spans="1:10" ht="15.75" x14ac:dyDescent="0.5">
      <c r="B15" s="14" t="s">
        <v>15</v>
      </c>
      <c r="D15" s="13">
        <v>0</v>
      </c>
      <c r="E15" s="13">
        <v>0</v>
      </c>
      <c r="F15" s="13"/>
      <c r="G15" s="13">
        <v>4099</v>
      </c>
      <c r="I15" s="13">
        <v>4390</v>
      </c>
    </row>
    <row r="16" spans="1:10" ht="15.75" x14ac:dyDescent="0.5">
      <c r="B16" s="14" t="s">
        <v>16</v>
      </c>
      <c r="D16" s="13">
        <v>0</v>
      </c>
      <c r="E16" s="13">
        <v>0</v>
      </c>
      <c r="F16" s="13"/>
      <c r="G16" s="13"/>
      <c r="I16" s="13">
        <v>0</v>
      </c>
    </row>
    <row r="17" spans="1:10" ht="15.75" x14ac:dyDescent="0.5">
      <c r="B17" s="14" t="s">
        <v>17</v>
      </c>
      <c r="D17" s="13">
        <v>0</v>
      </c>
      <c r="E17" s="13">
        <v>0</v>
      </c>
      <c r="F17" s="13"/>
      <c r="G17" s="13">
        <v>3749</v>
      </c>
      <c r="I17" s="13">
        <v>4456</v>
      </c>
    </row>
    <row r="18" spans="1:10" ht="15.75" x14ac:dyDescent="0.5">
      <c r="B18" s="14" t="s">
        <v>18</v>
      </c>
      <c r="D18" s="13">
        <v>0</v>
      </c>
      <c r="E18" s="13">
        <v>0</v>
      </c>
      <c r="F18" s="13"/>
      <c r="G18" s="13">
        <v>4153</v>
      </c>
      <c r="I18" s="13">
        <v>4493</v>
      </c>
    </row>
    <row r="19" spans="1:10" ht="15.75" x14ac:dyDescent="0.5">
      <c r="B19" s="14" t="s">
        <v>19</v>
      </c>
      <c r="D19" s="13">
        <v>0</v>
      </c>
      <c r="E19" s="13">
        <v>0</v>
      </c>
      <c r="F19" s="13"/>
      <c r="G19" s="13">
        <v>3886</v>
      </c>
      <c r="I19" s="13">
        <v>2770</v>
      </c>
    </row>
    <row r="20" spans="1:10" ht="15.75" x14ac:dyDescent="0.5">
      <c r="B20" s="14" t="s">
        <v>20</v>
      </c>
      <c r="D20" s="13">
        <v>0</v>
      </c>
      <c r="E20" s="13">
        <v>0</v>
      </c>
      <c r="F20" s="13"/>
      <c r="G20" s="13">
        <v>548</v>
      </c>
      <c r="I20" s="13">
        <v>690</v>
      </c>
    </row>
    <row r="21" spans="1:10" ht="15.75" x14ac:dyDescent="0.5">
      <c r="B21" s="14" t="s">
        <v>21</v>
      </c>
      <c r="D21" s="13">
        <v>0</v>
      </c>
      <c r="E21" s="13">
        <v>0</v>
      </c>
      <c r="F21" s="13"/>
      <c r="G21" s="13">
        <v>1154</v>
      </c>
      <c r="I21" s="13">
        <v>1473</v>
      </c>
    </row>
    <row r="22" spans="1:10" ht="15.75" x14ac:dyDescent="0.5">
      <c r="B22" s="14" t="s">
        <v>22</v>
      </c>
      <c r="D22" s="13">
        <v>0</v>
      </c>
      <c r="E22" s="13">
        <v>0</v>
      </c>
      <c r="F22" s="13"/>
      <c r="G22" s="13">
        <v>1355</v>
      </c>
      <c r="I22" s="13">
        <v>775</v>
      </c>
      <c r="J22" s="13"/>
    </row>
    <row r="23" spans="1:10" ht="15.75" x14ac:dyDescent="0.5">
      <c r="B23" s="11" t="s">
        <v>23</v>
      </c>
      <c r="D23" s="16">
        <f t="shared" ref="D23:E23" si="0">SUM(D11:D22)</f>
        <v>50000</v>
      </c>
      <c r="E23" s="16">
        <f t="shared" si="0"/>
        <v>60000</v>
      </c>
      <c r="F23" s="12"/>
      <c r="G23" s="16">
        <f>SUM(G11:G22)</f>
        <v>59638</v>
      </c>
      <c r="I23" s="16">
        <f>SUM(I11:I22)</f>
        <v>49455</v>
      </c>
    </row>
    <row r="25" spans="1:10" ht="16.899999999999999" x14ac:dyDescent="0.5">
      <c r="A25" s="10" t="s">
        <v>24</v>
      </c>
      <c r="B25" t="s">
        <v>25</v>
      </c>
      <c r="D25" s="13">
        <v>20</v>
      </c>
      <c r="E25" s="13">
        <v>25</v>
      </c>
      <c r="F25" s="13"/>
      <c r="G25" s="13">
        <v>24</v>
      </c>
      <c r="I25">
        <v>19</v>
      </c>
    </row>
    <row r="26" spans="1:10" ht="21" x14ac:dyDescent="0.65">
      <c r="A26" s="4"/>
      <c r="B26" t="s">
        <v>26</v>
      </c>
      <c r="D26" s="13">
        <v>0</v>
      </c>
      <c r="E26" s="13">
        <v>0</v>
      </c>
      <c r="F26" s="13"/>
      <c r="G26" s="13"/>
      <c r="I26" s="13">
        <v>6000</v>
      </c>
    </row>
    <row r="27" spans="1:10" ht="15.75" x14ac:dyDescent="0.5">
      <c r="B27" t="s">
        <v>27</v>
      </c>
      <c r="D27" s="13">
        <v>45</v>
      </c>
      <c r="E27" s="13">
        <v>75</v>
      </c>
      <c r="F27" s="13"/>
      <c r="G27" s="13">
        <v>54</v>
      </c>
      <c r="I27" s="13">
        <v>312</v>
      </c>
    </row>
    <row r="28" spans="1:10" ht="15.75" x14ac:dyDescent="0.5">
      <c r="B28" t="s">
        <v>28</v>
      </c>
      <c r="D28" s="13">
        <v>1500</v>
      </c>
      <c r="E28" s="13">
        <v>2000</v>
      </c>
      <c r="F28" s="13"/>
      <c r="G28" s="13">
        <v>1252</v>
      </c>
      <c r="I28" s="13">
        <v>3593</v>
      </c>
    </row>
    <row r="29" spans="1:10" ht="15" customHeight="1" x14ac:dyDescent="0.5">
      <c r="B29" t="s">
        <v>29</v>
      </c>
      <c r="D29" s="13">
        <v>10000</v>
      </c>
      <c r="E29" s="13">
        <v>10000</v>
      </c>
      <c r="F29" s="13"/>
      <c r="G29" s="13">
        <v>10000</v>
      </c>
      <c r="I29" s="13">
        <v>26000</v>
      </c>
    </row>
    <row r="30" spans="1:10" ht="15.75" x14ac:dyDescent="0.5">
      <c r="B30" t="s">
        <v>30</v>
      </c>
      <c r="D30" s="13">
        <v>2500</v>
      </c>
      <c r="E30" s="13">
        <v>7500</v>
      </c>
      <c r="F30" s="13"/>
      <c r="G30" s="13">
        <v>1500</v>
      </c>
      <c r="I30" s="13">
        <v>0</v>
      </c>
    </row>
    <row r="31" spans="1:10" ht="15.75" x14ac:dyDescent="0.5">
      <c r="B31" s="11" t="s">
        <v>31</v>
      </c>
      <c r="D31" s="16">
        <f t="shared" ref="D31:E31" si="1">SUM(D25:D30)</f>
        <v>14065</v>
      </c>
      <c r="E31" s="16">
        <f t="shared" si="1"/>
        <v>19600</v>
      </c>
      <c r="F31" s="12"/>
      <c r="G31" s="16">
        <f>SUM(G26:G30)</f>
        <v>12806</v>
      </c>
      <c r="I31" s="16">
        <f>SUM(I25:I30)</f>
        <v>35924</v>
      </c>
    </row>
    <row r="32" spans="1:10" ht="15.75" x14ac:dyDescent="0.5">
      <c r="D32" s="13"/>
      <c r="E32" s="13"/>
      <c r="F32" s="13"/>
      <c r="G32" s="13"/>
      <c r="I32" s="13"/>
    </row>
    <row r="34" spans="1:9" ht="21" x14ac:dyDescent="0.65">
      <c r="A34" s="8" t="s">
        <v>32</v>
      </c>
      <c r="B34" s="8"/>
      <c r="D34" s="17">
        <f t="shared" ref="D34:E34" si="2">D7+D9+D23+D31</f>
        <v>229065</v>
      </c>
      <c r="E34" s="17">
        <f t="shared" si="2"/>
        <v>259600</v>
      </c>
      <c r="F34" s="18"/>
      <c r="G34" s="19">
        <f>SUM(G7+G9+G23+G27+G31)</f>
        <v>239707</v>
      </c>
      <c r="I34" s="19">
        <f>I7+I9+I23+I31</f>
        <v>273178</v>
      </c>
    </row>
    <row r="36" spans="1:9" ht="19.5" x14ac:dyDescent="0.6">
      <c r="A36" s="8" t="s">
        <v>33</v>
      </c>
    </row>
    <row r="37" spans="1:9" ht="16.899999999999999" x14ac:dyDescent="0.5">
      <c r="A37" s="10" t="s">
        <v>34</v>
      </c>
      <c r="B37" t="s">
        <v>35</v>
      </c>
      <c r="D37" s="13">
        <v>1400</v>
      </c>
      <c r="E37" s="13">
        <v>1500</v>
      </c>
      <c r="F37" s="13"/>
      <c r="G37" s="13">
        <v>1371</v>
      </c>
      <c r="I37" s="13">
        <v>1500</v>
      </c>
    </row>
    <row r="38" spans="1:9" ht="15.75" x14ac:dyDescent="0.5">
      <c r="B38" t="s">
        <v>36</v>
      </c>
      <c r="D38" s="13">
        <v>140</v>
      </c>
      <c r="E38" s="13">
        <v>400</v>
      </c>
      <c r="F38" s="13"/>
      <c r="G38" s="13">
        <v>-319</v>
      </c>
      <c r="I38" s="13">
        <v>136</v>
      </c>
    </row>
    <row r="39" spans="1:9" ht="15.75" x14ac:dyDescent="0.5">
      <c r="B39" t="s">
        <v>37</v>
      </c>
      <c r="D39" s="13">
        <v>50</v>
      </c>
      <c r="E39" s="13">
        <v>200</v>
      </c>
      <c r="F39" s="13"/>
      <c r="G39" s="13">
        <v>495</v>
      </c>
      <c r="I39" s="13">
        <v>108</v>
      </c>
    </row>
    <row r="40" spans="1:9" ht="15.75" x14ac:dyDescent="0.5">
      <c r="B40" t="s">
        <v>38</v>
      </c>
      <c r="D40" s="13">
        <v>100</v>
      </c>
      <c r="E40" s="13">
        <v>500</v>
      </c>
      <c r="F40" s="13"/>
      <c r="G40" s="13">
        <v>63</v>
      </c>
      <c r="I40" s="13">
        <v>637</v>
      </c>
    </row>
    <row r="41" spans="1:9" ht="15.75" x14ac:dyDescent="0.5">
      <c r="B41" t="s">
        <v>39</v>
      </c>
      <c r="D41" s="13">
        <v>0</v>
      </c>
      <c r="E41" s="13">
        <v>0</v>
      </c>
      <c r="F41" s="13"/>
      <c r="G41" s="13" t="s">
        <v>40</v>
      </c>
      <c r="I41" s="13">
        <v>0</v>
      </c>
    </row>
    <row r="42" spans="1:9" ht="15.75" x14ac:dyDescent="0.5">
      <c r="B42" t="s">
        <v>41</v>
      </c>
      <c r="D42" s="13">
        <v>2000</v>
      </c>
      <c r="E42" s="13">
        <v>2500</v>
      </c>
      <c r="F42" s="13"/>
      <c r="G42" s="13">
        <v>843</v>
      </c>
      <c r="I42" s="13">
        <v>2212</v>
      </c>
    </row>
    <row r="43" spans="1:9" ht="15.75" x14ac:dyDescent="0.5">
      <c r="B43" t="s">
        <v>42</v>
      </c>
      <c r="D43" s="13">
        <v>300</v>
      </c>
      <c r="E43" s="13">
        <v>800</v>
      </c>
      <c r="F43" s="13"/>
      <c r="G43" s="13">
        <v>33</v>
      </c>
      <c r="I43" s="13">
        <v>940</v>
      </c>
    </row>
    <row r="44" spans="1:9" ht="15.75" x14ac:dyDescent="0.5">
      <c r="B44" t="s">
        <v>43</v>
      </c>
      <c r="D44" s="13">
        <v>750</v>
      </c>
      <c r="E44" s="13">
        <v>1250</v>
      </c>
      <c r="F44" s="13"/>
      <c r="G44" s="13">
        <v>760</v>
      </c>
      <c r="I44" s="13"/>
    </row>
    <row r="45" spans="1:9" ht="15.75" x14ac:dyDescent="0.5">
      <c r="B45" t="s">
        <v>44</v>
      </c>
      <c r="D45" s="13">
        <v>500</v>
      </c>
      <c r="E45" s="13">
        <v>600</v>
      </c>
      <c r="F45" s="13"/>
      <c r="G45" s="13">
        <v>499</v>
      </c>
      <c r="I45" s="13" t="s">
        <v>58</v>
      </c>
    </row>
    <row r="46" spans="1:9" ht="15.75" x14ac:dyDescent="0.5">
      <c r="B46" s="11" t="s">
        <v>45</v>
      </c>
      <c r="D46" s="20">
        <f t="shared" ref="D46:E46" si="3">SUM(D37:D45)</f>
        <v>5240</v>
      </c>
      <c r="E46" s="20">
        <f t="shared" si="3"/>
        <v>7750</v>
      </c>
      <c r="F46" s="12"/>
      <c r="G46" s="20">
        <f>SUM(G37:G45)</f>
        <v>3745</v>
      </c>
      <c r="I46" s="20">
        <f>SUM(I37:I45)</f>
        <v>5533</v>
      </c>
    </row>
    <row r="48" spans="1:9" ht="16.899999999999999" x14ac:dyDescent="0.5">
      <c r="A48" s="10" t="s">
        <v>46</v>
      </c>
      <c r="B48" s="11" t="s">
        <v>47</v>
      </c>
      <c r="D48" s="12">
        <v>65000</v>
      </c>
      <c r="E48" s="12">
        <v>70000</v>
      </c>
      <c r="F48" s="12"/>
      <c r="G48" s="12">
        <v>61488</v>
      </c>
      <c r="I48" s="12">
        <v>76071</v>
      </c>
    </row>
    <row r="51" spans="1:9" ht="32.25" x14ac:dyDescent="0.6">
      <c r="A51" s="8" t="s">
        <v>48</v>
      </c>
      <c r="B51" s="21" t="s">
        <v>49</v>
      </c>
      <c r="D51" s="13">
        <v>90000</v>
      </c>
      <c r="E51" s="13">
        <v>95000</v>
      </c>
      <c r="F51" s="13"/>
      <c r="G51" s="13">
        <v>90000</v>
      </c>
      <c r="H51" s="13"/>
      <c r="I51" s="13">
        <v>80000</v>
      </c>
    </row>
    <row r="52" spans="1:9" ht="15.75" x14ac:dyDescent="0.5">
      <c r="B52" t="s">
        <v>50</v>
      </c>
      <c r="D52" s="13">
        <v>40000</v>
      </c>
      <c r="E52" s="13">
        <v>45000</v>
      </c>
      <c r="F52" s="13"/>
      <c r="G52" s="13">
        <v>45000</v>
      </c>
      <c r="H52" s="13"/>
      <c r="I52" s="13">
        <v>40000</v>
      </c>
    </row>
    <row r="53" spans="1:9" ht="15.75" x14ac:dyDescent="0.5">
      <c r="B53" t="s">
        <v>51</v>
      </c>
      <c r="D53" s="13">
        <v>20000</v>
      </c>
      <c r="E53" s="13">
        <v>25000</v>
      </c>
      <c r="F53" s="13"/>
      <c r="G53" s="13">
        <v>25000</v>
      </c>
      <c r="H53" s="13"/>
      <c r="I53" s="13" t="s">
        <v>58</v>
      </c>
    </row>
    <row r="54" spans="1:9" ht="31.5" x14ac:dyDescent="0.5">
      <c r="B54" s="21" t="s">
        <v>52</v>
      </c>
      <c r="D54" s="13">
        <v>4000</v>
      </c>
      <c r="E54" s="13">
        <v>6000</v>
      </c>
      <c r="F54" s="13"/>
      <c r="G54" s="13">
        <v>10000</v>
      </c>
      <c r="H54" s="13"/>
      <c r="I54" s="13">
        <v>20000</v>
      </c>
    </row>
    <row r="55" spans="1:9" ht="31.5" x14ac:dyDescent="0.5">
      <c r="B55" s="21" t="s">
        <v>53</v>
      </c>
      <c r="D55" s="13">
        <v>2000</v>
      </c>
      <c r="E55" s="13">
        <v>10000</v>
      </c>
      <c r="F55" s="13"/>
      <c r="G55" s="13">
        <v>2850</v>
      </c>
      <c r="H55" s="13"/>
      <c r="I55" s="13">
        <v>3638</v>
      </c>
    </row>
    <row r="56" spans="1:9" ht="15.75" x14ac:dyDescent="0.5">
      <c r="B56" t="s">
        <v>54</v>
      </c>
      <c r="D56" s="13">
        <v>0</v>
      </c>
      <c r="E56" s="13">
        <v>0</v>
      </c>
      <c r="F56" s="13"/>
      <c r="G56" s="13"/>
      <c r="H56" s="13"/>
      <c r="I56" s="13">
        <v>5455</v>
      </c>
    </row>
    <row r="57" spans="1:9" ht="15.75" x14ac:dyDescent="0.5">
      <c r="B57" s="11" t="s">
        <v>55</v>
      </c>
      <c r="D57" s="20">
        <f t="shared" ref="D57:E57" si="4">SUM(D51:D56)</f>
        <v>156000</v>
      </c>
      <c r="E57" s="20">
        <f t="shared" si="4"/>
        <v>181000</v>
      </c>
      <c r="F57" s="12"/>
      <c r="G57" s="20">
        <f>SUM(G51:G56)</f>
        <v>172850</v>
      </c>
      <c r="I57" s="20">
        <f>SUM(I51:I56)</f>
        <v>149093</v>
      </c>
    </row>
    <row r="59" spans="1:9" ht="21" x14ac:dyDescent="0.65">
      <c r="A59" s="8" t="s">
        <v>56</v>
      </c>
      <c r="B59" s="8"/>
      <c r="D59" s="17">
        <f t="shared" ref="D59:E59" si="5">D46+D48+D57</f>
        <v>226240</v>
      </c>
      <c r="E59" s="17">
        <f t="shared" si="5"/>
        <v>258750</v>
      </c>
      <c r="F59" s="18"/>
      <c r="G59" s="17">
        <f>SUM(G57+G48+G46)</f>
        <v>238083</v>
      </c>
      <c r="I59" s="17">
        <f>I46+I48+I57</f>
        <v>230697</v>
      </c>
    </row>
    <row r="60" spans="1:9" ht="21" x14ac:dyDescent="0.65">
      <c r="A60" s="4"/>
    </row>
    <row r="62" spans="1:9" ht="21" x14ac:dyDescent="0.65">
      <c r="B62" s="8" t="s">
        <v>57</v>
      </c>
      <c r="D62" s="22">
        <f t="shared" ref="D62:E62" si="6">D34-D59</f>
        <v>2825</v>
      </c>
      <c r="E62" s="22">
        <f t="shared" si="6"/>
        <v>850</v>
      </c>
      <c r="F62" s="18"/>
      <c r="G62" s="22">
        <f>SUM(G34-G59)</f>
        <v>1624</v>
      </c>
      <c r="H62" s="4"/>
      <c r="I62" s="22">
        <f>I34-I59</f>
        <v>42481</v>
      </c>
    </row>
  </sheetData>
  <mergeCells count="2">
    <mergeCell ref="D2:E2"/>
    <mergeCell ref="A1:I1"/>
  </mergeCells>
  <printOptions gridLines="1"/>
  <pageMargins left="0.70866141732283472" right="0.70866141732283472" top="0.39370078740157483" bottom="0.39370078740157483" header="0" footer="0"/>
  <pageSetup fitToWidth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25" defaultRowHeight="15" customHeight="1" x14ac:dyDescent="0.5"/>
  <cols>
    <col min="1" max="26" width="8.5625" customWidth="1"/>
  </cols>
  <sheetData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Budget Draft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Zimmer</dc:creator>
  <cp:lastModifiedBy>Jodi Zimmer</cp:lastModifiedBy>
  <dcterms:created xsi:type="dcterms:W3CDTF">2019-02-17T00:30:33Z</dcterms:created>
  <dcterms:modified xsi:type="dcterms:W3CDTF">2019-02-17T00:30:33Z</dcterms:modified>
</cp:coreProperties>
</file>